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W:\psy302\"/>
    </mc:Choice>
  </mc:AlternateContent>
  <bookViews>
    <workbookView xWindow="-15" yWindow="-15" windowWidth="15480" windowHeight="11640" tabRatio="500" firstSheet="3" activeTab="12"/>
  </bookViews>
  <sheets>
    <sheet name="Rats" sheetId="8" r:id="rId1"/>
    <sheet name="Sheet1" sheetId="12" r:id="rId2"/>
    <sheet name="font" sheetId="6" r:id="rId3"/>
    <sheet name="sweetness" sheetId="1" r:id="rId4"/>
    <sheet name="17.10 PctNitrogen" sheetId="2" r:id="rId5"/>
    <sheet name="tone" sheetId="3" r:id="rId6"/>
    <sheet name="snakes" sheetId="4" r:id="rId7"/>
    <sheet name="cats" sheetId="5" r:id="rId8"/>
    <sheet name="salamander" sheetId="7" r:id="rId9"/>
    <sheet name="cats2" sheetId="9" r:id="rId10"/>
    <sheet name="Humor" sheetId="10" r:id="rId11"/>
    <sheet name="sleep study" sheetId="11" r:id="rId12"/>
    <sheet name="SleepGPA" sheetId="13" r:id="rId13"/>
  </sheets>
  <externalReferences>
    <externalReference r:id="rId14"/>
  </externalReferences>
  <calcPr calcId="162913"/>
</workbook>
</file>

<file path=xl/calcChain.xml><?xml version="1.0" encoding="utf-8"?>
<calcChain xmlns="http://schemas.openxmlformats.org/spreadsheetml/2006/main">
  <c r="N10" i="8" l="1"/>
  <c r="M10" i="8"/>
  <c r="H11" i="8"/>
  <c r="G11" i="8"/>
  <c r="F11" i="8"/>
  <c r="G6" i="8"/>
  <c r="G5" i="8"/>
  <c r="E27" i="6"/>
  <c r="E25" i="6"/>
  <c r="E23" i="6"/>
  <c r="E20" i="6"/>
  <c r="J11" i="8"/>
  <c r="L11" i="8"/>
  <c r="K11" i="8"/>
  <c r="M11" i="8"/>
  <c r="I11" i="8"/>
  <c r="N11" i="8"/>
</calcChain>
</file>

<file path=xl/comments1.xml><?xml version="1.0" encoding="utf-8"?>
<comments xmlns="http://schemas.openxmlformats.org/spreadsheetml/2006/main">
  <authors>
    <author>William Wattles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Enter the mean value under the null hypothesis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Enter -1 for "Less Than", 0 for "Not equal to" and 1 for "Greater Than"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Enter the significance level (0 - 1)</t>
        </r>
      </text>
    </comment>
  </commentList>
</comments>
</file>

<file path=xl/sharedStrings.xml><?xml version="1.0" encoding="utf-8"?>
<sst xmlns="http://schemas.openxmlformats.org/spreadsheetml/2006/main" count="89" uniqueCount="86">
  <si>
    <t>PctN</t>
  </si>
  <si>
    <t>Tone</t>
  </si>
  <si>
    <t>Call</t>
  </si>
  <si>
    <t>Parameters</t>
  </si>
  <si>
    <t>Analysis</t>
  </si>
  <si>
    <t>1 Sample t</t>
  </si>
  <si>
    <t>Input Variable(s)</t>
  </si>
  <si>
    <t>Confidence</t>
  </si>
  <si>
    <t>N</t>
  </si>
  <si>
    <t>Mean</t>
  </si>
  <si>
    <t>Std. Dev.</t>
  </si>
  <si>
    <t>Std. Err.</t>
  </si>
  <si>
    <t>t</t>
  </si>
  <si>
    <t>df</t>
  </si>
  <si>
    <t>p-value</t>
  </si>
  <si>
    <t>t-Test Analysis</t>
  </si>
  <si>
    <t>Snake</t>
  </si>
  <si>
    <t>wo female</t>
  </si>
  <si>
    <t>with female</t>
  </si>
  <si>
    <t>subject</t>
  </si>
  <si>
    <t>Time Gigi</t>
  </si>
  <si>
    <t>subject1</t>
  </si>
  <si>
    <t>subject2</t>
  </si>
  <si>
    <t>subject3</t>
  </si>
  <si>
    <t>subject4</t>
  </si>
  <si>
    <t>subject5</t>
  </si>
  <si>
    <t>subject6</t>
  </si>
  <si>
    <t>subject7</t>
  </si>
  <si>
    <t>subject8</t>
  </si>
  <si>
    <t>subject9</t>
  </si>
  <si>
    <t>subject10</t>
  </si>
  <si>
    <t>subject11</t>
  </si>
  <si>
    <t>subject12</t>
  </si>
  <si>
    <t>subject13</t>
  </si>
  <si>
    <t>subject14</t>
  </si>
  <si>
    <t>subject15</t>
  </si>
  <si>
    <t xml:space="preserve"> </t>
  </si>
  <si>
    <t>subject16</t>
  </si>
  <si>
    <t>Does it take longer for people to read text in the Gigi font?</t>
  </si>
  <si>
    <t>subject17</t>
  </si>
  <si>
    <t>Pop Std Dev</t>
  </si>
  <si>
    <t>subject18</t>
  </si>
  <si>
    <t>mean time for Times New Roman</t>
  </si>
  <si>
    <t>22 seconds</t>
  </si>
  <si>
    <t>subject19</t>
  </si>
  <si>
    <t>Number of subjects</t>
  </si>
  <si>
    <t>subject20</t>
  </si>
  <si>
    <t>Z=Xbar-Mu/Standard Error</t>
  </si>
  <si>
    <t>subject21</t>
  </si>
  <si>
    <t>Mu</t>
  </si>
  <si>
    <t>subject22</t>
  </si>
  <si>
    <t>Xbar</t>
  </si>
  <si>
    <t>subject23</t>
  </si>
  <si>
    <t>subject24</t>
  </si>
  <si>
    <t>standard error (pop std dev/sqrt N)</t>
  </si>
  <si>
    <t>subject25</t>
  </si>
  <si>
    <t>Area to the left of Z</t>
  </si>
  <si>
    <t>area to the right of Z</t>
  </si>
  <si>
    <t>BP</t>
  </si>
  <si>
    <t>Type</t>
  </si>
  <si>
    <t>Loss of sweetness</t>
  </si>
  <si>
    <t>animal</t>
  </si>
  <si>
    <t>time to heal</t>
  </si>
  <si>
    <t>Rat</t>
  </si>
  <si>
    <t>minutes</t>
  </si>
  <si>
    <t>Rat # 1</t>
  </si>
  <si>
    <t>Rat # 2</t>
  </si>
  <si>
    <t>Rat # 3</t>
  </si>
  <si>
    <t>Rat # 4</t>
  </si>
  <si>
    <t>Rat # 5</t>
  </si>
  <si>
    <t>Rat # 6</t>
  </si>
  <si>
    <t>Rat # 7</t>
  </si>
  <si>
    <t>Rat # 8</t>
  </si>
  <si>
    <t>Rat # 9</t>
  </si>
  <si>
    <t>Rat # 10</t>
  </si>
  <si>
    <t>Rat # 11</t>
  </si>
  <si>
    <t>Rat # 12</t>
  </si>
  <si>
    <t>Siamese</t>
  </si>
  <si>
    <t>Mynx</t>
  </si>
  <si>
    <t>Humorous</t>
  </si>
  <si>
    <t>Non-humorous</t>
  </si>
  <si>
    <t>hrs of study</t>
  </si>
  <si>
    <t>hrs of sleep</t>
  </si>
  <si>
    <t>study groups (0=low study, 1=high study)</t>
  </si>
  <si>
    <t xml:space="preserve">Students who slept less than 42 hours a week </t>
  </si>
  <si>
    <t xml:space="preserve">Students who slept more than 42 hours a week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</si>
</sst>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.0"/>
  </numFmts>
  <fonts count="5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b/>
      <sz val="8"/>
      <color indexed="81"/>
      <name val="Tahoma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4" borderId="0" xfId="0" applyFill="1"/>
    <xf numFmtId="0" fontId="0" fillId="0" borderId="0" xfId="0" quotePrefix="1"/>
    <xf numFmtId="9" fontId="0" fillId="0" borderId="0" xfId="0" applyNumberFormat="1"/>
    <xf numFmtId="0" fontId="1" fillId="0" borderId="0" xfId="0" applyFont="1"/>
    <xf numFmtId="0" fontId="1" fillId="0" borderId="0" xfId="1" applyFont="1"/>
    <xf numFmtId="0" fontId="1" fillId="0" borderId="0" xfId="1"/>
    <xf numFmtId="0" fontId="1" fillId="2" borderId="1" xfId="1" applyFill="1" applyBorder="1"/>
    <xf numFmtId="0" fontId="1" fillId="2" borderId="2" xfId="1" applyFill="1" applyBorder="1"/>
    <xf numFmtId="0" fontId="1" fillId="3" borderId="1" xfId="1" applyFill="1" applyBorder="1"/>
    <xf numFmtId="0" fontId="1" fillId="3" borderId="2" xfId="1" applyFill="1" applyBorder="1"/>
    <xf numFmtId="0" fontId="1" fillId="0" borderId="0" xfId="1" applyAlignment="1">
      <alignment horizontal="center"/>
    </xf>
    <xf numFmtId="3" fontId="1" fillId="0" borderId="0" xfId="1" applyNumberFormat="1"/>
    <xf numFmtId="4" fontId="1" fillId="0" borderId="0" xfId="1" applyNumberFormat="1"/>
    <xf numFmtId="164" fontId="1" fillId="0" borderId="0" xfId="1" applyNumberFormat="1"/>
    <xf numFmtId="165" fontId="1" fillId="0" borderId="0" xfId="1" applyNumberFormat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6" fontId="0" fillId="0" borderId="0" xfId="0" applyNumberFormat="1"/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428625</xdr:colOff>
      <xdr:row>28</xdr:row>
      <xdr:rowOff>38100</xdr:rowOff>
    </xdr:to>
    <xdr:pic>
      <xdr:nvPicPr>
        <xdr:cNvPr id="4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0"/>
          <a:ext cx="1800225" cy="457200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rk-Carey/StatPlus/Addins/StatPlus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List"/>
      <sheetName val="FunctionList"/>
      <sheetName val="ShortCut"/>
      <sheetName val="Sign Rank Table"/>
      <sheetName val="Sign Rank Quartile"/>
      <sheetName val="MannW"/>
      <sheetName val="MannWRank"/>
      <sheetName val="Runs"/>
      <sheetName val="StatPlus"/>
    </sheetNames>
    <definedNames>
      <definedName name="se"/>
      <definedName name="t1df"/>
      <definedName name="tlower"/>
      <definedName name="TSTAT"/>
      <definedName name="TSTATP"/>
      <definedName name="tuppe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"/>
  <sheetViews>
    <sheetView workbookViewId="0">
      <selection activeCell="E4" sqref="E4:H4"/>
    </sheetView>
  </sheetViews>
  <sheetFormatPr defaultRowHeight="12.75" x14ac:dyDescent="0.2"/>
  <cols>
    <col min="1" max="4" width="9" style="6"/>
    <col min="5" max="5" width="14.875" style="6" customWidth="1"/>
    <col min="6" max="6" width="9.75" style="6" customWidth="1"/>
    <col min="7" max="7" width="16.375" style="6" customWidth="1"/>
    <col min="8" max="8" width="8.75" style="6" customWidth="1"/>
    <col min="9" max="9" width="7.875" style="6" customWidth="1"/>
    <col min="10" max="11" width="6.5" style="6" customWidth="1"/>
    <col min="12" max="12" width="7.125" style="6" customWidth="1"/>
    <col min="13" max="13" width="9.5" style="6" bestFit="1" customWidth="1"/>
    <col min="14" max="14" width="9.75" style="6" bestFit="1" customWidth="1"/>
    <col min="15" max="16384" width="9" style="6"/>
  </cols>
  <sheetData>
    <row r="1" spans="1:14" x14ac:dyDescent="0.2">
      <c r="A1" s="5" t="s">
        <v>63</v>
      </c>
      <c r="B1" s="5" t="s">
        <v>64</v>
      </c>
    </row>
    <row r="2" spans="1:14" x14ac:dyDescent="0.2">
      <c r="A2" s="5" t="s">
        <v>65</v>
      </c>
      <c r="B2" s="6">
        <v>7</v>
      </c>
    </row>
    <row r="3" spans="1:14" x14ac:dyDescent="0.2">
      <c r="A3" s="5" t="s">
        <v>66</v>
      </c>
      <c r="B3" s="6">
        <v>5</v>
      </c>
    </row>
    <row r="4" spans="1:14" x14ac:dyDescent="0.2">
      <c r="A4" s="5" t="s">
        <v>67</v>
      </c>
      <c r="B4" s="6">
        <v>8</v>
      </c>
      <c r="E4" s="21" t="s">
        <v>3</v>
      </c>
      <c r="F4" s="21"/>
      <c r="G4" s="21"/>
      <c r="H4" s="21"/>
    </row>
    <row r="5" spans="1:14" x14ac:dyDescent="0.2">
      <c r="A5" s="5" t="s">
        <v>68</v>
      </c>
      <c r="B5" s="6">
        <v>6</v>
      </c>
      <c r="E5" s="6" t="s">
        <v>4</v>
      </c>
      <c r="F5" s="8" t="s">
        <v>5</v>
      </c>
      <c r="G5" s="6" t="str">
        <f>"Ho: Mean = "&amp;H5</f>
        <v>Ho: Mean = 0</v>
      </c>
      <c r="H5" s="10">
        <v>0</v>
      </c>
    </row>
    <row r="6" spans="1:14" x14ac:dyDescent="0.2">
      <c r="A6" s="5" t="s">
        <v>69</v>
      </c>
      <c r="B6" s="6">
        <v>8</v>
      </c>
      <c r="E6" s="6" t="s">
        <v>6</v>
      </c>
      <c r="F6" s="7" t="s">
        <v>64</v>
      </c>
      <c r="G6" s="6" t="str">
        <f>"Ha: "&amp;IF(H6=-1,"Less than ",IF(H6=0,"Not equal to ","Greater than "))&amp;H5</f>
        <v>Ha: Not equal to 0</v>
      </c>
      <c r="H6" s="10">
        <v>0</v>
      </c>
    </row>
    <row r="7" spans="1:14" x14ac:dyDescent="0.2">
      <c r="A7" s="5" t="s">
        <v>70</v>
      </c>
      <c r="B7" s="6">
        <v>7</v>
      </c>
      <c r="G7" s="6" t="s">
        <v>7</v>
      </c>
      <c r="H7" s="9">
        <v>0.95</v>
      </c>
    </row>
    <row r="8" spans="1:14" x14ac:dyDescent="0.2">
      <c r="A8" s="5" t="s">
        <v>71</v>
      </c>
      <c r="B8" s="6">
        <v>9</v>
      </c>
    </row>
    <row r="9" spans="1:14" x14ac:dyDescent="0.2">
      <c r="A9" s="5" t="s">
        <v>72</v>
      </c>
      <c r="B9" s="6">
        <v>10</v>
      </c>
      <c r="F9" s="21" t="s">
        <v>15</v>
      </c>
      <c r="G9" s="21"/>
      <c r="H9" s="21"/>
      <c r="I9" s="21"/>
      <c r="J9" s="21"/>
      <c r="K9" s="21"/>
      <c r="L9" s="21"/>
      <c r="M9" s="21"/>
      <c r="N9" s="21"/>
    </row>
    <row r="10" spans="1:14" x14ac:dyDescent="0.2">
      <c r="A10" s="5" t="s">
        <v>73</v>
      </c>
      <c r="B10" s="6">
        <v>3</v>
      </c>
      <c r="F10" s="11" t="s">
        <v>8</v>
      </c>
      <c r="G10" s="11" t="s">
        <v>9</v>
      </c>
      <c r="H10" s="11" t="s">
        <v>10</v>
      </c>
      <c r="I10" s="11" t="s">
        <v>11</v>
      </c>
      <c r="J10" s="11" t="s">
        <v>12</v>
      </c>
      <c r="K10" s="11" t="s">
        <v>13</v>
      </c>
      <c r="L10" s="11" t="s">
        <v>14</v>
      </c>
      <c r="M10" s="11" t="str">
        <f>"lower "&amp;(100*H7)&amp;"%"</f>
        <v>lower 95%</v>
      </c>
      <c r="N10" s="11" t="str">
        <f>"upper "&amp;(100*H7)&amp;"%"</f>
        <v>upper 95%</v>
      </c>
    </row>
    <row r="11" spans="1:14" x14ac:dyDescent="0.2">
      <c r="A11" s="5" t="s">
        <v>74</v>
      </c>
      <c r="B11" s="6">
        <v>7</v>
      </c>
      <c r="E11" s="6" t="s">
        <v>64</v>
      </c>
      <c r="F11" s="12">
        <f>COUNT(B2:B13)</f>
        <v>12</v>
      </c>
      <c r="G11" s="13">
        <f>AVERAGE(B2:B13)</f>
        <v>7.083333333333333</v>
      </c>
      <c r="H11" s="14">
        <f>STDEV(B2:B13)</f>
        <v>1.9286515936521469</v>
      </c>
      <c r="I11" s="14" t="e">
        <f ca="1">[1]!se(B2:B13)</f>
        <v>#NAME?</v>
      </c>
      <c r="J11" s="14" t="e">
        <f ca="1">[1]!TSTAT(B2:B13,H5)</f>
        <v>#NAME?</v>
      </c>
      <c r="K11" s="14" t="e">
        <f ca="1">[1]!t1df(B2:B13)</f>
        <v>#NAME?</v>
      </c>
      <c r="L11" s="15" t="e">
        <f ca="1">[1]!TSTATP(B2:B13,H5,H6)</f>
        <v>#NAME?</v>
      </c>
      <c r="M11" s="13" t="e">
        <f ca="1">[1]!tlower(B2:B13,H7,H6)</f>
        <v>#NAME?</v>
      </c>
      <c r="N11" s="13" t="e">
        <f ca="1">[1]!tupper(B2:B13,H7,H6)</f>
        <v>#NAME?</v>
      </c>
    </row>
    <row r="12" spans="1:14" x14ac:dyDescent="0.2">
      <c r="A12" s="5" t="s">
        <v>75</v>
      </c>
      <c r="B12" s="6">
        <v>6</v>
      </c>
    </row>
    <row r="13" spans="1:14" x14ac:dyDescent="0.2">
      <c r="A13" s="5" t="s">
        <v>76</v>
      </c>
      <c r="B13" s="6">
        <v>9</v>
      </c>
    </row>
  </sheetData>
  <mergeCells count="2">
    <mergeCell ref="E4:H4"/>
    <mergeCell ref="F9:N9"/>
  </mergeCells>
  <dataValidations count="2">
    <dataValidation type="whole" showErrorMessage="1" errorTitle="Invalid Data" error="Enter 0 for &quot;Not equal to&quot;_x000a_        -1 for &quot;Less than&quot;_x000a_         1 for &quot;Greater than&quot;" sqref="H6">
      <formula1>-1</formula1>
      <formula2>1</formula2>
    </dataValidation>
    <dataValidation type="decimal" showErrorMessage="1" errorTitle="Invalid Data" error="Enter a value between 0 and 1" sqref="H7">
      <formula1>0</formula1>
      <formula2>1</formula2>
    </dataValidation>
  </dataValidation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G37" sqref="G37"/>
    </sheetView>
  </sheetViews>
  <sheetFormatPr defaultRowHeight="12.75" x14ac:dyDescent="0.2"/>
  <sheetData>
    <row r="1" spans="1:2" x14ac:dyDescent="0.2">
      <c r="A1" s="4" t="s">
        <v>77</v>
      </c>
      <c r="B1" s="4" t="s">
        <v>78</v>
      </c>
    </row>
    <row r="2" spans="1:2" x14ac:dyDescent="0.2">
      <c r="A2">
        <v>122</v>
      </c>
      <c r="B2">
        <v>129</v>
      </c>
    </row>
    <row r="3" spans="1:2" x14ac:dyDescent="0.2">
      <c r="A3">
        <v>138</v>
      </c>
      <c r="B3">
        <v>128</v>
      </c>
    </row>
    <row r="4" spans="1:2" x14ac:dyDescent="0.2">
      <c r="A4">
        <v>129</v>
      </c>
      <c r="B4">
        <v>109</v>
      </c>
    </row>
    <row r="5" spans="1:2" x14ac:dyDescent="0.2">
      <c r="A5">
        <v>152</v>
      </c>
      <c r="B5">
        <v>115</v>
      </c>
    </row>
    <row r="6" spans="1:2" x14ac:dyDescent="0.2">
      <c r="A6">
        <v>149</v>
      </c>
      <c r="B6">
        <v>108</v>
      </c>
    </row>
    <row r="7" spans="1:2" x14ac:dyDescent="0.2">
      <c r="A7">
        <v>166</v>
      </c>
      <c r="B7">
        <v>116</v>
      </c>
    </row>
    <row r="8" spans="1:2" x14ac:dyDescent="0.2">
      <c r="A8">
        <v>110</v>
      </c>
      <c r="B8">
        <v>125</v>
      </c>
    </row>
    <row r="9" spans="1:2" x14ac:dyDescent="0.2">
      <c r="A9">
        <v>114</v>
      </c>
      <c r="B9">
        <v>124</v>
      </c>
    </row>
    <row r="10" spans="1:2" x14ac:dyDescent="0.2">
      <c r="A10">
        <v>155</v>
      </c>
      <c r="B10">
        <v>117</v>
      </c>
    </row>
    <row r="11" spans="1:2" x14ac:dyDescent="0.2">
      <c r="A11">
        <v>136</v>
      </c>
      <c r="B11">
        <v>132</v>
      </c>
    </row>
    <row r="12" spans="1:2" x14ac:dyDescent="0.2">
      <c r="A12">
        <v>189</v>
      </c>
      <c r="B12">
        <v>111</v>
      </c>
    </row>
    <row r="13" spans="1:2" x14ac:dyDescent="0.2">
      <c r="A13">
        <v>145</v>
      </c>
      <c r="B13">
        <v>113</v>
      </c>
    </row>
    <row r="14" spans="1:2" x14ac:dyDescent="0.2">
      <c r="A14">
        <v>129</v>
      </c>
      <c r="B14">
        <v>127</v>
      </c>
    </row>
    <row r="15" spans="1:2" x14ac:dyDescent="0.2">
      <c r="A15">
        <v>115</v>
      </c>
    </row>
    <row r="16" spans="1:2" x14ac:dyDescent="0.2">
      <c r="A16">
        <v>144</v>
      </c>
    </row>
    <row r="17" spans="1:1" x14ac:dyDescent="0.2">
      <c r="A17">
        <v>134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4" sqref="E4:G16"/>
    </sheetView>
  </sheetViews>
  <sheetFormatPr defaultRowHeight="12.75" x14ac:dyDescent="0.2"/>
  <cols>
    <col min="6" max="6" width="11.875" bestFit="1" customWidth="1"/>
    <col min="7" max="7" width="13.625" bestFit="1" customWidth="1"/>
  </cols>
  <sheetData>
    <row r="1" spans="1:2" x14ac:dyDescent="0.2">
      <c r="A1" t="s">
        <v>79</v>
      </c>
      <c r="B1" t="s">
        <v>80</v>
      </c>
    </row>
    <row r="2" spans="1:2" x14ac:dyDescent="0.2">
      <c r="A2">
        <v>8</v>
      </c>
      <c r="B2">
        <v>2</v>
      </c>
    </row>
    <row r="3" spans="1:2" x14ac:dyDescent="0.2">
      <c r="A3">
        <v>6</v>
      </c>
      <c r="B3">
        <v>3</v>
      </c>
    </row>
    <row r="4" spans="1:2" x14ac:dyDescent="0.2">
      <c r="A4">
        <v>7</v>
      </c>
      <c r="B4">
        <v>4</v>
      </c>
    </row>
    <row r="5" spans="1:2" x14ac:dyDescent="0.2">
      <c r="A5">
        <v>4</v>
      </c>
      <c r="B5">
        <v>5</v>
      </c>
    </row>
    <row r="6" spans="1:2" x14ac:dyDescent="0.2">
      <c r="A6">
        <v>5</v>
      </c>
      <c r="B6">
        <v>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H25" sqref="H25"/>
    </sheetView>
  </sheetViews>
  <sheetFormatPr defaultRowHeight="12.75" x14ac:dyDescent="0.2"/>
  <sheetData>
    <row r="1" spans="1:3" ht="16.5" thickBot="1" x14ac:dyDescent="0.25">
      <c r="A1" s="16" t="s">
        <v>81</v>
      </c>
      <c r="B1" s="17" t="s">
        <v>82</v>
      </c>
      <c r="C1" s="17" t="s">
        <v>83</v>
      </c>
    </row>
    <row r="2" spans="1:3" ht="16.5" thickBot="1" x14ac:dyDescent="0.25">
      <c r="A2" s="18">
        <v>0</v>
      </c>
      <c r="B2" s="19">
        <v>30</v>
      </c>
      <c r="C2" s="19">
        <v>0</v>
      </c>
    </row>
    <row r="3" spans="1:3" ht="16.5" thickBot="1" x14ac:dyDescent="0.25">
      <c r="A3" s="18">
        <v>3</v>
      </c>
      <c r="B3" s="19">
        <v>35</v>
      </c>
      <c r="C3" s="19">
        <v>0</v>
      </c>
    </row>
    <row r="4" spans="1:3" ht="16.5" thickBot="1" x14ac:dyDescent="0.25">
      <c r="A4" s="18">
        <v>3</v>
      </c>
      <c r="B4" s="19">
        <v>25</v>
      </c>
      <c r="C4" s="19">
        <v>0</v>
      </c>
    </row>
    <row r="5" spans="1:3" ht="16.5" thickBot="1" x14ac:dyDescent="0.25">
      <c r="A5" s="18">
        <v>3</v>
      </c>
      <c r="B5" s="19">
        <v>20</v>
      </c>
      <c r="C5" s="19">
        <v>0</v>
      </c>
    </row>
    <row r="6" spans="1:3" ht="16.5" thickBot="1" x14ac:dyDescent="0.25">
      <c r="A6" s="18">
        <v>3</v>
      </c>
      <c r="B6" s="19">
        <v>27</v>
      </c>
      <c r="C6" s="19">
        <v>0</v>
      </c>
    </row>
    <row r="7" spans="1:3" ht="16.5" thickBot="1" x14ac:dyDescent="0.25">
      <c r="A7" s="18">
        <v>4</v>
      </c>
      <c r="B7" s="19">
        <v>20</v>
      </c>
      <c r="C7" s="19">
        <v>0</v>
      </c>
    </row>
    <row r="8" spans="1:3" ht="16.5" thickBot="1" x14ac:dyDescent="0.25">
      <c r="A8" s="18">
        <v>5</v>
      </c>
      <c r="B8" s="19">
        <v>25</v>
      </c>
      <c r="C8" s="19">
        <v>0</v>
      </c>
    </row>
    <row r="9" spans="1:3" ht="16.5" thickBot="1" x14ac:dyDescent="0.25">
      <c r="A9" s="18">
        <v>5</v>
      </c>
      <c r="B9" s="19">
        <v>35</v>
      </c>
      <c r="C9" s="19">
        <v>0</v>
      </c>
    </row>
    <row r="10" spans="1:3" ht="16.5" thickBot="1" x14ac:dyDescent="0.25">
      <c r="A10" s="18">
        <v>5</v>
      </c>
      <c r="B10" s="19">
        <v>30</v>
      </c>
      <c r="C10" s="19">
        <v>0</v>
      </c>
    </row>
    <row r="11" spans="1:3" ht="16.5" thickBot="1" x14ac:dyDescent="0.25">
      <c r="A11" s="18">
        <v>5</v>
      </c>
      <c r="B11" s="19">
        <v>30</v>
      </c>
      <c r="C11" s="19">
        <v>0</v>
      </c>
    </row>
    <row r="12" spans="1:3" ht="16.5" thickBot="1" x14ac:dyDescent="0.25">
      <c r="A12" s="18">
        <v>6</v>
      </c>
      <c r="B12" s="19">
        <v>20</v>
      </c>
      <c r="C12" s="19">
        <v>0</v>
      </c>
    </row>
    <row r="13" spans="1:3" ht="16.5" thickBot="1" x14ac:dyDescent="0.25">
      <c r="A13" s="18">
        <v>6</v>
      </c>
      <c r="B13" s="19">
        <v>22</v>
      </c>
      <c r="C13" s="19">
        <v>0</v>
      </c>
    </row>
    <row r="14" spans="1:3" ht="16.5" thickBot="1" x14ac:dyDescent="0.25">
      <c r="A14" s="18">
        <v>6</v>
      </c>
      <c r="B14" s="19">
        <v>15</v>
      </c>
      <c r="C14" s="19">
        <v>0</v>
      </c>
    </row>
    <row r="15" spans="1:3" ht="16.5" thickBot="1" x14ac:dyDescent="0.25">
      <c r="A15" s="18">
        <v>7</v>
      </c>
      <c r="B15" s="19">
        <v>20</v>
      </c>
      <c r="C15" s="19">
        <v>0</v>
      </c>
    </row>
    <row r="16" spans="1:3" ht="16.5" thickBot="1" x14ac:dyDescent="0.25">
      <c r="A16" s="18">
        <v>7</v>
      </c>
      <c r="B16" s="19">
        <v>17</v>
      </c>
      <c r="C16" s="19">
        <v>0</v>
      </c>
    </row>
    <row r="17" spans="1:3" ht="16.5" thickBot="1" x14ac:dyDescent="0.25">
      <c r="A17" s="18">
        <v>8</v>
      </c>
      <c r="B17" s="19">
        <v>30</v>
      </c>
      <c r="C17" s="19">
        <v>1</v>
      </c>
    </row>
    <row r="18" spans="1:3" ht="16.5" thickBot="1" x14ac:dyDescent="0.25">
      <c r="A18" s="18">
        <v>8</v>
      </c>
      <c r="B18" s="19">
        <v>25</v>
      </c>
      <c r="C18" s="19">
        <v>1</v>
      </c>
    </row>
    <row r="19" spans="1:3" ht="16.5" thickBot="1" x14ac:dyDescent="0.25">
      <c r="A19" s="18">
        <v>9</v>
      </c>
      <c r="B19" s="19">
        <v>35</v>
      </c>
      <c r="C19" s="19">
        <v>1</v>
      </c>
    </row>
    <row r="20" spans="1:3" ht="16.5" thickBot="1" x14ac:dyDescent="0.25">
      <c r="A20" s="18">
        <v>10</v>
      </c>
      <c r="B20" s="19">
        <v>25</v>
      </c>
      <c r="C20" s="19">
        <v>1</v>
      </c>
    </row>
    <row r="21" spans="1:3" ht="16.5" thickBot="1" x14ac:dyDescent="0.25">
      <c r="A21" s="18">
        <v>10</v>
      </c>
      <c r="B21" s="19">
        <v>20</v>
      </c>
      <c r="C21" s="19">
        <v>1</v>
      </c>
    </row>
    <row r="22" spans="1:3" ht="16.5" thickBot="1" x14ac:dyDescent="0.25">
      <c r="A22" s="18">
        <v>11</v>
      </c>
      <c r="B22" s="19">
        <v>30</v>
      </c>
      <c r="C22" s="19">
        <v>1</v>
      </c>
    </row>
    <row r="23" spans="1:3" ht="16.5" thickBot="1" x14ac:dyDescent="0.25">
      <c r="A23" s="18">
        <v>12</v>
      </c>
      <c r="B23" s="19">
        <v>27</v>
      </c>
      <c r="C23" s="19">
        <v>1</v>
      </c>
    </row>
    <row r="24" spans="1:3" ht="16.5" thickBot="1" x14ac:dyDescent="0.25">
      <c r="A24" s="18">
        <v>13</v>
      </c>
      <c r="B24" s="19">
        <v>27</v>
      </c>
      <c r="C24" s="19">
        <v>1</v>
      </c>
    </row>
    <row r="25" spans="1:3" ht="16.5" thickBot="1" x14ac:dyDescent="0.25">
      <c r="A25" s="18">
        <v>13</v>
      </c>
      <c r="B25" s="19">
        <v>21</v>
      </c>
      <c r="C25" s="19">
        <v>1</v>
      </c>
    </row>
    <row r="26" spans="1:3" ht="16.5" thickBot="1" x14ac:dyDescent="0.25">
      <c r="A26" s="18">
        <v>15</v>
      </c>
      <c r="B26" s="19">
        <v>25</v>
      </c>
      <c r="C26" s="19">
        <v>1</v>
      </c>
    </row>
    <row r="27" spans="1:3" ht="16.5" thickBot="1" x14ac:dyDescent="0.25">
      <c r="A27" s="18">
        <v>15</v>
      </c>
      <c r="B27" s="19">
        <v>20</v>
      </c>
      <c r="C27" s="19">
        <v>1</v>
      </c>
    </row>
    <row r="28" spans="1:3" ht="16.5" thickBot="1" x14ac:dyDescent="0.25">
      <c r="A28" s="18">
        <v>19</v>
      </c>
      <c r="B28" s="19">
        <v>20</v>
      </c>
      <c r="C28" s="19">
        <v>1</v>
      </c>
    </row>
    <row r="29" spans="1:3" ht="16.5" thickBot="1" x14ac:dyDescent="0.25">
      <c r="A29" s="18">
        <v>20</v>
      </c>
      <c r="B29" s="19">
        <v>35</v>
      </c>
      <c r="C29" s="19">
        <v>1</v>
      </c>
    </row>
    <row r="30" spans="1:3" ht="16.5" thickBot="1" x14ac:dyDescent="0.25">
      <c r="A30" s="18">
        <v>20</v>
      </c>
      <c r="B30" s="19">
        <v>35</v>
      </c>
      <c r="C30" s="19">
        <v>1</v>
      </c>
    </row>
    <row r="31" spans="1:3" ht="16.5" thickBot="1" x14ac:dyDescent="0.25">
      <c r="A31" s="18">
        <v>21</v>
      </c>
      <c r="B31" s="19">
        <v>25</v>
      </c>
      <c r="C31" s="19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6"/>
  <sheetViews>
    <sheetView tabSelected="1" workbookViewId="0">
      <selection activeCell="B25" sqref="B25"/>
    </sheetView>
  </sheetViews>
  <sheetFormatPr defaultRowHeight="12.75" x14ac:dyDescent="0.2"/>
  <cols>
    <col min="1" max="1" width="40.875" bestFit="1" customWidth="1"/>
    <col min="2" max="2" width="41.875" bestFit="1" customWidth="1"/>
  </cols>
  <sheetData>
    <row r="1" spans="1:2" x14ac:dyDescent="0.2">
      <c r="A1" t="s">
        <v>84</v>
      </c>
      <c r="B1" t="s">
        <v>85</v>
      </c>
    </row>
    <row r="2" spans="1:2" x14ac:dyDescent="0.2">
      <c r="A2">
        <v>3.6</v>
      </c>
      <c r="B2">
        <v>3.7</v>
      </c>
    </row>
    <row r="3" spans="1:2" x14ac:dyDescent="0.2">
      <c r="A3">
        <v>3.1</v>
      </c>
      <c r="B3">
        <v>3.5</v>
      </c>
    </row>
    <row r="4" spans="1:2" x14ac:dyDescent="0.2">
      <c r="A4">
        <v>3.2</v>
      </c>
      <c r="B4">
        <v>3.6</v>
      </c>
    </row>
    <row r="5" spans="1:2" x14ac:dyDescent="0.2">
      <c r="A5" s="20">
        <v>3</v>
      </c>
      <c r="B5">
        <v>3.8</v>
      </c>
    </row>
    <row r="6" spans="1:2" x14ac:dyDescent="0.2">
      <c r="A6">
        <v>3.2</v>
      </c>
      <c r="B6">
        <v>2.9</v>
      </c>
    </row>
    <row r="7" spans="1:2" x14ac:dyDescent="0.2">
      <c r="A7">
        <v>3.2</v>
      </c>
      <c r="B7" s="20">
        <v>3</v>
      </c>
    </row>
    <row r="8" spans="1:2" x14ac:dyDescent="0.2">
      <c r="A8" s="20">
        <v>3</v>
      </c>
      <c r="B8">
        <v>3.8</v>
      </c>
    </row>
    <row r="9" spans="1:2" x14ac:dyDescent="0.2">
      <c r="A9">
        <v>3.4</v>
      </c>
      <c r="B9">
        <v>3.6</v>
      </c>
    </row>
    <row r="10" spans="1:2" x14ac:dyDescent="0.2">
      <c r="A10">
        <v>2.5</v>
      </c>
      <c r="B10">
        <v>3.4</v>
      </c>
    </row>
    <row r="11" spans="1:2" x14ac:dyDescent="0.2">
      <c r="A11">
        <v>3.3</v>
      </c>
      <c r="B11">
        <v>3.8</v>
      </c>
    </row>
    <row r="12" spans="1:2" x14ac:dyDescent="0.2">
      <c r="A12">
        <v>2.5</v>
      </c>
      <c r="B12">
        <v>3.3</v>
      </c>
    </row>
    <row r="13" spans="1:2" x14ac:dyDescent="0.2">
      <c r="A13">
        <v>3.1</v>
      </c>
      <c r="B13">
        <v>3.7</v>
      </c>
    </row>
    <row r="14" spans="1:2" x14ac:dyDescent="0.2">
      <c r="A14">
        <v>3.5</v>
      </c>
      <c r="B14">
        <v>2.9</v>
      </c>
    </row>
    <row r="15" spans="1:2" x14ac:dyDescent="0.2">
      <c r="A15">
        <v>3.3</v>
      </c>
      <c r="B15">
        <v>3.8</v>
      </c>
    </row>
    <row r="16" spans="1:2" x14ac:dyDescent="0.2">
      <c r="A16">
        <v>2.8</v>
      </c>
      <c r="B16">
        <v>3.1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43" sqref="C43"/>
    </sheetView>
  </sheetViews>
  <sheetFormatPr defaultColWidth="11" defaultRowHeight="12.75" x14ac:dyDescent="0.2"/>
  <cols>
    <col min="1" max="1" width="9" bestFit="1" customWidth="1"/>
    <col min="2" max="2" width="11.25" customWidth="1"/>
    <col min="4" max="4" width="29.625" customWidth="1"/>
  </cols>
  <sheetData>
    <row r="1" spans="1:3" x14ac:dyDescent="0.2">
      <c r="A1" t="s">
        <v>19</v>
      </c>
      <c r="B1" t="s">
        <v>20</v>
      </c>
    </row>
    <row r="2" spans="1:3" x14ac:dyDescent="0.2">
      <c r="A2" t="s">
        <v>21</v>
      </c>
      <c r="B2">
        <v>23.2</v>
      </c>
    </row>
    <row r="3" spans="1:3" x14ac:dyDescent="0.2">
      <c r="A3" t="s">
        <v>22</v>
      </c>
      <c r="B3">
        <v>21.2</v>
      </c>
    </row>
    <row r="4" spans="1:3" x14ac:dyDescent="0.2">
      <c r="A4" t="s">
        <v>23</v>
      </c>
      <c r="B4">
        <v>28.9</v>
      </c>
    </row>
    <row r="5" spans="1:3" x14ac:dyDescent="0.2">
      <c r="A5" t="s">
        <v>24</v>
      </c>
      <c r="B5">
        <v>27.7</v>
      </c>
    </row>
    <row r="6" spans="1:3" x14ac:dyDescent="0.2">
      <c r="A6" t="s">
        <v>25</v>
      </c>
      <c r="B6">
        <v>29.1</v>
      </c>
    </row>
    <row r="7" spans="1:3" x14ac:dyDescent="0.2">
      <c r="A7" t="s">
        <v>26</v>
      </c>
      <c r="B7">
        <v>27.3</v>
      </c>
    </row>
    <row r="8" spans="1:3" x14ac:dyDescent="0.2">
      <c r="A8" t="s">
        <v>27</v>
      </c>
      <c r="B8">
        <v>16.100000000000001</v>
      </c>
    </row>
    <row r="9" spans="1:3" x14ac:dyDescent="0.2">
      <c r="A9" t="s">
        <v>28</v>
      </c>
      <c r="B9">
        <v>22.6</v>
      </c>
    </row>
    <row r="10" spans="1:3" x14ac:dyDescent="0.2">
      <c r="A10" t="s">
        <v>29</v>
      </c>
      <c r="B10">
        <v>25.6</v>
      </c>
    </row>
    <row r="11" spans="1:3" x14ac:dyDescent="0.2">
      <c r="A11" t="s">
        <v>30</v>
      </c>
      <c r="B11">
        <v>34.200000000000003</v>
      </c>
    </row>
    <row r="12" spans="1:3" x14ac:dyDescent="0.2">
      <c r="A12" t="s">
        <v>31</v>
      </c>
      <c r="B12">
        <v>23.9</v>
      </c>
    </row>
    <row r="13" spans="1:3" x14ac:dyDescent="0.2">
      <c r="A13" t="s">
        <v>32</v>
      </c>
      <c r="B13">
        <v>26.8</v>
      </c>
    </row>
    <row r="14" spans="1:3" x14ac:dyDescent="0.2">
      <c r="A14" t="s">
        <v>33</v>
      </c>
      <c r="B14">
        <v>20.5</v>
      </c>
    </row>
    <row r="15" spans="1:3" x14ac:dyDescent="0.2">
      <c r="A15" t="s">
        <v>34</v>
      </c>
      <c r="B15">
        <v>34.299999999999997</v>
      </c>
    </row>
    <row r="16" spans="1:3" x14ac:dyDescent="0.2">
      <c r="A16" t="s">
        <v>35</v>
      </c>
      <c r="B16">
        <v>21.4</v>
      </c>
      <c r="C16" t="s">
        <v>36</v>
      </c>
    </row>
    <row r="17" spans="1:6" x14ac:dyDescent="0.2">
      <c r="A17" t="s">
        <v>37</v>
      </c>
      <c r="B17">
        <v>32.6</v>
      </c>
      <c r="D17" s="1" t="s">
        <v>38</v>
      </c>
      <c r="E17" s="1"/>
      <c r="F17" s="1"/>
    </row>
    <row r="18" spans="1:6" x14ac:dyDescent="0.2">
      <c r="A18" t="s">
        <v>39</v>
      </c>
      <c r="B18">
        <v>26.2</v>
      </c>
      <c r="D18" t="s">
        <v>40</v>
      </c>
      <c r="E18" s="2">
        <v>6</v>
      </c>
    </row>
    <row r="19" spans="1:6" x14ac:dyDescent="0.2">
      <c r="A19" t="s">
        <v>41</v>
      </c>
      <c r="B19">
        <v>34.1</v>
      </c>
      <c r="D19" t="s">
        <v>42</v>
      </c>
      <c r="E19" t="s">
        <v>43</v>
      </c>
    </row>
    <row r="20" spans="1:6" x14ac:dyDescent="0.2">
      <c r="A20" t="s">
        <v>44</v>
      </c>
      <c r="B20">
        <v>31.5</v>
      </c>
      <c r="D20" t="s">
        <v>45</v>
      </c>
      <c r="E20">
        <f>COUNT(B2:B26)</f>
        <v>25</v>
      </c>
    </row>
    <row r="21" spans="1:6" x14ac:dyDescent="0.2">
      <c r="A21" t="s">
        <v>46</v>
      </c>
      <c r="B21">
        <v>24.6</v>
      </c>
      <c r="D21" t="s">
        <v>47</v>
      </c>
    </row>
    <row r="22" spans="1:6" x14ac:dyDescent="0.2">
      <c r="A22" t="s">
        <v>48</v>
      </c>
      <c r="B22">
        <v>23</v>
      </c>
      <c r="D22" t="s">
        <v>49</v>
      </c>
      <c r="E22">
        <v>22</v>
      </c>
    </row>
    <row r="23" spans="1:6" x14ac:dyDescent="0.2">
      <c r="A23" t="s">
        <v>50</v>
      </c>
      <c r="B23">
        <v>28.6</v>
      </c>
      <c r="D23" t="s">
        <v>51</v>
      </c>
      <c r="E23">
        <f>AVERAGE(B2:B26)</f>
        <v>27.087999999999997</v>
      </c>
    </row>
    <row r="24" spans="1:6" x14ac:dyDescent="0.2">
      <c r="A24" t="s">
        <v>52</v>
      </c>
      <c r="B24">
        <v>24.4</v>
      </c>
      <c r="D24" t="s">
        <v>8</v>
      </c>
      <c r="E24">
        <v>25</v>
      </c>
    </row>
    <row r="25" spans="1:6" x14ac:dyDescent="0.2">
      <c r="A25" t="s">
        <v>53</v>
      </c>
      <c r="B25">
        <v>28.1</v>
      </c>
      <c r="D25" t="s">
        <v>54</v>
      </c>
      <c r="E25">
        <f>E18/SQRT(E24)</f>
        <v>1.2</v>
      </c>
    </row>
    <row r="26" spans="1:6" x14ac:dyDescent="0.2">
      <c r="A26" t="s">
        <v>55</v>
      </c>
      <c r="B26">
        <v>41.3</v>
      </c>
      <c r="D26" t="s">
        <v>56</v>
      </c>
      <c r="E26" s="3">
        <v>0.88</v>
      </c>
    </row>
    <row r="27" spans="1:6" x14ac:dyDescent="0.2">
      <c r="D27" t="s">
        <v>57</v>
      </c>
      <c r="E27" s="3">
        <f>1-E26</f>
        <v>0.12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40" sqref="B40"/>
    </sheetView>
  </sheetViews>
  <sheetFormatPr defaultColWidth="11" defaultRowHeight="12.75" x14ac:dyDescent="0.2"/>
  <cols>
    <col min="1" max="1" width="16.25" bestFit="1" customWidth="1"/>
  </cols>
  <sheetData>
    <row r="1" spans="1:1" x14ac:dyDescent="0.2">
      <c r="A1" t="s">
        <v>60</v>
      </c>
    </row>
    <row r="2" spans="1:1" x14ac:dyDescent="0.2">
      <c r="A2">
        <v>2</v>
      </c>
    </row>
    <row r="3" spans="1:1" x14ac:dyDescent="0.2">
      <c r="A3">
        <v>0.4</v>
      </c>
    </row>
    <row r="4" spans="1:1" x14ac:dyDescent="0.2">
      <c r="A4">
        <v>0.7</v>
      </c>
    </row>
    <row r="5" spans="1:1" x14ac:dyDescent="0.2">
      <c r="A5">
        <v>2</v>
      </c>
    </row>
    <row r="6" spans="1:1" x14ac:dyDescent="0.2">
      <c r="A6">
        <v>-0.4</v>
      </c>
    </row>
    <row r="7" spans="1:1" x14ac:dyDescent="0.2">
      <c r="A7">
        <v>2.2000000000000002</v>
      </c>
    </row>
    <row r="8" spans="1:1" x14ac:dyDescent="0.2">
      <c r="A8">
        <v>-1.3</v>
      </c>
    </row>
    <row r="9" spans="1:1" x14ac:dyDescent="0.2">
      <c r="A9">
        <v>1.2</v>
      </c>
    </row>
    <row r="10" spans="1:1" x14ac:dyDescent="0.2">
      <c r="A10">
        <v>1.1000000000000001</v>
      </c>
    </row>
    <row r="11" spans="1:1" x14ac:dyDescent="0.2">
      <c r="A11">
        <v>2.2999999999999998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2" sqref="E2:O12"/>
    </sheetView>
  </sheetViews>
  <sheetFormatPr defaultRowHeight="12.75" x14ac:dyDescent="0.2"/>
  <cols>
    <col min="5" max="5" width="14.875" customWidth="1"/>
    <col min="6" max="6" width="9.75" customWidth="1"/>
    <col min="7" max="7" width="30.5" customWidth="1"/>
    <col min="8" max="8" width="11.875" customWidth="1"/>
    <col min="9" max="9" width="7.875" customWidth="1"/>
    <col min="10" max="10" width="6.375" customWidth="1"/>
    <col min="11" max="11" width="5.5" customWidth="1"/>
    <col min="12" max="13" width="9.5" bestFit="1" customWidth="1"/>
    <col min="14" max="14" width="9.75" bestFit="1" customWidth="1"/>
  </cols>
  <sheetData>
    <row r="1" spans="1:1" x14ac:dyDescent="0.2">
      <c r="A1" t="s">
        <v>0</v>
      </c>
    </row>
    <row r="2" spans="1:1" x14ac:dyDescent="0.2">
      <c r="A2">
        <v>63.4</v>
      </c>
    </row>
    <row r="3" spans="1:1" x14ac:dyDescent="0.2">
      <c r="A3">
        <v>65</v>
      </c>
    </row>
    <row r="4" spans="1:1" x14ac:dyDescent="0.2">
      <c r="A4">
        <v>64.400000000000006</v>
      </c>
    </row>
    <row r="5" spans="1:1" x14ac:dyDescent="0.2">
      <c r="A5">
        <v>63.3</v>
      </c>
    </row>
    <row r="6" spans="1:1" x14ac:dyDescent="0.2">
      <c r="A6">
        <v>54.8</v>
      </c>
    </row>
    <row r="7" spans="1:1" x14ac:dyDescent="0.2">
      <c r="A7">
        <v>64.5</v>
      </c>
    </row>
    <row r="8" spans="1:1" x14ac:dyDescent="0.2">
      <c r="A8">
        <v>60.8</v>
      </c>
    </row>
    <row r="9" spans="1:1" x14ac:dyDescent="0.2">
      <c r="A9">
        <v>49.1</v>
      </c>
    </row>
    <row r="10" spans="1:1" x14ac:dyDescent="0.2">
      <c r="A10">
        <v>51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E3" sqref="E3:I23"/>
    </sheetView>
  </sheetViews>
  <sheetFormatPr defaultRowHeight="12.75" x14ac:dyDescent="0.2"/>
  <cols>
    <col min="6" max="6" width="10" bestFit="1" customWidth="1"/>
  </cols>
  <sheetData>
    <row r="1" spans="1:2" x14ac:dyDescent="0.2">
      <c r="A1" t="s">
        <v>1</v>
      </c>
      <c r="B1" t="s">
        <v>2</v>
      </c>
    </row>
    <row r="2" spans="1:2" x14ac:dyDescent="0.2">
      <c r="A2">
        <v>474</v>
      </c>
      <c r="B2">
        <v>500</v>
      </c>
    </row>
    <row r="3" spans="1:2" x14ac:dyDescent="0.2">
      <c r="A3">
        <v>256</v>
      </c>
      <c r="B3">
        <v>138</v>
      </c>
    </row>
    <row r="4" spans="1:2" x14ac:dyDescent="0.2">
      <c r="A4">
        <v>241</v>
      </c>
      <c r="B4">
        <v>485</v>
      </c>
    </row>
    <row r="5" spans="1:2" x14ac:dyDescent="0.2">
      <c r="A5">
        <v>226</v>
      </c>
      <c r="B5">
        <v>338</v>
      </c>
    </row>
    <row r="6" spans="1:2" x14ac:dyDescent="0.2">
      <c r="A6">
        <v>185</v>
      </c>
      <c r="B6">
        <v>194</v>
      </c>
    </row>
    <row r="7" spans="1:2" x14ac:dyDescent="0.2">
      <c r="A7">
        <v>174</v>
      </c>
      <c r="B7">
        <v>159</v>
      </c>
    </row>
    <row r="8" spans="1:2" x14ac:dyDescent="0.2">
      <c r="A8">
        <v>176</v>
      </c>
      <c r="B8">
        <v>341</v>
      </c>
    </row>
    <row r="9" spans="1:2" x14ac:dyDescent="0.2">
      <c r="A9">
        <v>168</v>
      </c>
      <c r="B9">
        <v>85</v>
      </c>
    </row>
    <row r="10" spans="1:2" x14ac:dyDescent="0.2">
      <c r="A10">
        <v>161</v>
      </c>
      <c r="B10">
        <v>303</v>
      </c>
    </row>
    <row r="11" spans="1:2" x14ac:dyDescent="0.2">
      <c r="A11">
        <v>150</v>
      </c>
      <c r="B11">
        <v>208</v>
      </c>
    </row>
    <row r="12" spans="1:2" x14ac:dyDescent="0.2">
      <c r="A12">
        <v>145</v>
      </c>
      <c r="B12">
        <v>42</v>
      </c>
    </row>
    <row r="13" spans="1:2" x14ac:dyDescent="0.2">
      <c r="A13">
        <v>141</v>
      </c>
      <c r="B13">
        <v>241</v>
      </c>
    </row>
    <row r="14" spans="1:2" x14ac:dyDescent="0.2">
      <c r="A14">
        <v>129</v>
      </c>
      <c r="B14">
        <v>194</v>
      </c>
    </row>
    <row r="15" spans="1:2" x14ac:dyDescent="0.2">
      <c r="A15">
        <v>113</v>
      </c>
      <c r="B15">
        <v>123</v>
      </c>
    </row>
    <row r="16" spans="1:2" x14ac:dyDescent="0.2">
      <c r="A16">
        <v>112</v>
      </c>
      <c r="B16">
        <v>182</v>
      </c>
    </row>
    <row r="17" spans="1:2" x14ac:dyDescent="0.2">
      <c r="A17">
        <v>102</v>
      </c>
      <c r="B17">
        <v>141</v>
      </c>
    </row>
    <row r="18" spans="1:2" x14ac:dyDescent="0.2">
      <c r="A18">
        <v>100</v>
      </c>
      <c r="B18">
        <v>118</v>
      </c>
    </row>
    <row r="19" spans="1:2" x14ac:dyDescent="0.2">
      <c r="A19">
        <v>74</v>
      </c>
      <c r="B19">
        <v>62</v>
      </c>
    </row>
    <row r="20" spans="1:2" x14ac:dyDescent="0.2">
      <c r="A20">
        <v>72</v>
      </c>
      <c r="B20">
        <v>112</v>
      </c>
    </row>
    <row r="21" spans="1:2" x14ac:dyDescent="0.2">
      <c r="A21">
        <v>71</v>
      </c>
      <c r="B21">
        <v>134</v>
      </c>
    </row>
    <row r="22" spans="1:2" x14ac:dyDescent="0.2">
      <c r="A22">
        <v>68</v>
      </c>
      <c r="B22">
        <v>65</v>
      </c>
    </row>
    <row r="23" spans="1:2" x14ac:dyDescent="0.2">
      <c r="A23">
        <v>59</v>
      </c>
      <c r="B23">
        <v>182</v>
      </c>
    </row>
    <row r="24" spans="1:2" x14ac:dyDescent="0.2">
      <c r="A24">
        <v>59</v>
      </c>
      <c r="B24">
        <v>97</v>
      </c>
    </row>
    <row r="25" spans="1:2" x14ac:dyDescent="0.2">
      <c r="A25">
        <v>57</v>
      </c>
      <c r="B25">
        <v>318</v>
      </c>
    </row>
    <row r="26" spans="1:2" x14ac:dyDescent="0.2">
      <c r="A26">
        <v>56</v>
      </c>
      <c r="B26">
        <v>201</v>
      </c>
    </row>
    <row r="27" spans="1:2" x14ac:dyDescent="0.2">
      <c r="A27">
        <v>47</v>
      </c>
      <c r="B27">
        <v>279</v>
      </c>
    </row>
    <row r="28" spans="1:2" x14ac:dyDescent="0.2">
      <c r="A28">
        <v>46</v>
      </c>
      <c r="B28">
        <v>62</v>
      </c>
    </row>
    <row r="29" spans="1:2" x14ac:dyDescent="0.2">
      <c r="A29">
        <v>41</v>
      </c>
      <c r="B29">
        <v>84</v>
      </c>
    </row>
    <row r="30" spans="1:2" x14ac:dyDescent="0.2">
      <c r="A30">
        <v>35</v>
      </c>
      <c r="B30">
        <v>103</v>
      </c>
    </row>
    <row r="31" spans="1:2" x14ac:dyDescent="0.2">
      <c r="A31">
        <v>31</v>
      </c>
      <c r="B31">
        <v>70</v>
      </c>
    </row>
    <row r="32" spans="1:2" x14ac:dyDescent="0.2">
      <c r="A32">
        <v>28</v>
      </c>
      <c r="B32">
        <v>192</v>
      </c>
    </row>
    <row r="33" spans="1:2" x14ac:dyDescent="0.2">
      <c r="A33">
        <v>26</v>
      </c>
      <c r="B33">
        <v>203</v>
      </c>
    </row>
    <row r="34" spans="1:2" x14ac:dyDescent="0.2">
      <c r="A34">
        <v>26</v>
      </c>
      <c r="B34">
        <v>135</v>
      </c>
    </row>
    <row r="35" spans="1:2" x14ac:dyDescent="0.2">
      <c r="A35">
        <v>21</v>
      </c>
      <c r="B35">
        <v>129</v>
      </c>
    </row>
    <row r="36" spans="1:2" x14ac:dyDescent="0.2">
      <c r="A36">
        <v>20</v>
      </c>
      <c r="B36">
        <v>193</v>
      </c>
    </row>
    <row r="37" spans="1:2" x14ac:dyDescent="0.2">
      <c r="A37">
        <v>20</v>
      </c>
      <c r="B37">
        <v>54</v>
      </c>
    </row>
    <row r="38" spans="1:2" x14ac:dyDescent="0.2">
      <c r="A38">
        <v>19</v>
      </c>
      <c r="B38">
        <v>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F10" sqref="F10"/>
    </sheetView>
  </sheetViews>
  <sheetFormatPr defaultRowHeight="12.75" x14ac:dyDescent="0.2"/>
  <sheetData>
    <row r="1" spans="1:3" x14ac:dyDescent="0.2">
      <c r="A1" t="s">
        <v>16</v>
      </c>
      <c r="B1" t="s">
        <v>17</v>
      </c>
      <c r="C1" t="s">
        <v>18</v>
      </c>
    </row>
    <row r="2" spans="1:3" x14ac:dyDescent="0.2">
      <c r="A2">
        <v>1</v>
      </c>
      <c r="B2">
        <v>10</v>
      </c>
      <c r="C2">
        <v>59</v>
      </c>
    </row>
    <row r="3" spans="1:3" x14ac:dyDescent="0.2">
      <c r="A3">
        <v>2</v>
      </c>
      <c r="B3">
        <v>15</v>
      </c>
      <c r="C3">
        <v>35</v>
      </c>
    </row>
    <row r="4" spans="1:3" x14ac:dyDescent="0.2">
      <c r="A4">
        <v>3</v>
      </c>
      <c r="B4">
        <v>8</v>
      </c>
      <c r="C4">
        <v>70</v>
      </c>
    </row>
    <row r="5" spans="1:3" x14ac:dyDescent="0.2">
      <c r="A5">
        <v>4</v>
      </c>
      <c r="B5">
        <v>30</v>
      </c>
      <c r="C5">
        <v>65</v>
      </c>
    </row>
    <row r="6" spans="1:3" x14ac:dyDescent="0.2">
      <c r="A6">
        <v>5</v>
      </c>
      <c r="B6">
        <v>1</v>
      </c>
      <c r="C6">
        <v>43</v>
      </c>
    </row>
    <row r="7" spans="1:3" x14ac:dyDescent="0.2">
      <c r="A7">
        <v>6</v>
      </c>
      <c r="B7">
        <v>80</v>
      </c>
      <c r="C7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sqref="A1:B30"/>
    </sheetView>
  </sheetViews>
  <sheetFormatPr defaultRowHeight="12.75" x14ac:dyDescent="0.2"/>
  <sheetData>
    <row r="1" spans="1:2" x14ac:dyDescent="0.2">
      <c r="A1" t="s">
        <v>58</v>
      </c>
      <c r="B1" t="s">
        <v>59</v>
      </c>
    </row>
    <row r="2" spans="1:2" x14ac:dyDescent="0.2">
      <c r="A2">
        <v>122</v>
      </c>
      <c r="B2">
        <v>1</v>
      </c>
    </row>
    <row r="3" spans="1:2" x14ac:dyDescent="0.2">
      <c r="A3">
        <v>138</v>
      </c>
      <c r="B3">
        <v>1</v>
      </c>
    </row>
    <row r="4" spans="1:2" x14ac:dyDescent="0.2">
      <c r="A4">
        <v>129</v>
      </c>
      <c r="B4">
        <v>1</v>
      </c>
    </row>
    <row r="5" spans="1:2" x14ac:dyDescent="0.2">
      <c r="A5">
        <v>152</v>
      </c>
      <c r="B5">
        <v>1</v>
      </c>
    </row>
    <row r="6" spans="1:2" x14ac:dyDescent="0.2">
      <c r="A6">
        <v>149</v>
      </c>
      <c r="B6">
        <v>1</v>
      </c>
    </row>
    <row r="7" spans="1:2" x14ac:dyDescent="0.2">
      <c r="A7">
        <v>166</v>
      </c>
      <c r="B7">
        <v>1</v>
      </c>
    </row>
    <row r="8" spans="1:2" x14ac:dyDescent="0.2">
      <c r="A8">
        <v>110</v>
      </c>
      <c r="B8">
        <v>1</v>
      </c>
    </row>
    <row r="9" spans="1:2" x14ac:dyDescent="0.2">
      <c r="A9">
        <v>114</v>
      </c>
      <c r="B9">
        <v>1</v>
      </c>
    </row>
    <row r="10" spans="1:2" x14ac:dyDescent="0.2">
      <c r="A10">
        <v>155</v>
      </c>
      <c r="B10">
        <v>1</v>
      </c>
    </row>
    <row r="11" spans="1:2" x14ac:dyDescent="0.2">
      <c r="A11">
        <v>136</v>
      </c>
      <c r="B11">
        <v>1</v>
      </c>
    </row>
    <row r="12" spans="1:2" x14ac:dyDescent="0.2">
      <c r="A12">
        <v>189</v>
      </c>
      <c r="B12">
        <v>1</v>
      </c>
    </row>
    <row r="13" spans="1:2" x14ac:dyDescent="0.2">
      <c r="A13">
        <v>145</v>
      </c>
      <c r="B13">
        <v>1</v>
      </c>
    </row>
    <row r="14" spans="1:2" x14ac:dyDescent="0.2">
      <c r="A14">
        <v>129</v>
      </c>
      <c r="B14">
        <v>1</v>
      </c>
    </row>
    <row r="15" spans="1:2" x14ac:dyDescent="0.2">
      <c r="A15">
        <v>115</v>
      </c>
      <c r="B15">
        <v>1</v>
      </c>
    </row>
    <row r="16" spans="1:2" x14ac:dyDescent="0.2">
      <c r="A16">
        <v>144</v>
      </c>
      <c r="B16">
        <v>1</v>
      </c>
    </row>
    <row r="17" spans="1:2" x14ac:dyDescent="0.2">
      <c r="A17">
        <v>134</v>
      </c>
      <c r="B17">
        <v>1</v>
      </c>
    </row>
    <row r="18" spans="1:2" x14ac:dyDescent="0.2">
      <c r="A18">
        <v>129</v>
      </c>
      <c r="B18">
        <v>2</v>
      </c>
    </row>
    <row r="19" spans="1:2" x14ac:dyDescent="0.2">
      <c r="A19">
        <v>128</v>
      </c>
      <c r="B19">
        <v>2</v>
      </c>
    </row>
    <row r="20" spans="1:2" x14ac:dyDescent="0.2">
      <c r="A20">
        <v>109</v>
      </c>
      <c r="B20">
        <v>2</v>
      </c>
    </row>
    <row r="21" spans="1:2" x14ac:dyDescent="0.2">
      <c r="A21">
        <v>115</v>
      </c>
      <c r="B21">
        <v>2</v>
      </c>
    </row>
    <row r="22" spans="1:2" x14ac:dyDescent="0.2">
      <c r="A22">
        <v>108</v>
      </c>
      <c r="B22">
        <v>2</v>
      </c>
    </row>
    <row r="23" spans="1:2" x14ac:dyDescent="0.2">
      <c r="A23">
        <v>116</v>
      </c>
      <c r="B23">
        <v>2</v>
      </c>
    </row>
    <row r="24" spans="1:2" x14ac:dyDescent="0.2">
      <c r="A24">
        <v>125</v>
      </c>
      <c r="B24">
        <v>2</v>
      </c>
    </row>
    <row r="25" spans="1:2" x14ac:dyDescent="0.2">
      <c r="A25">
        <v>124</v>
      </c>
      <c r="B25">
        <v>2</v>
      </c>
    </row>
    <row r="26" spans="1:2" x14ac:dyDescent="0.2">
      <c r="A26">
        <v>117</v>
      </c>
      <c r="B26">
        <v>2</v>
      </c>
    </row>
    <row r="27" spans="1:2" x14ac:dyDescent="0.2">
      <c r="A27">
        <v>132</v>
      </c>
      <c r="B27">
        <v>2</v>
      </c>
    </row>
    <row r="28" spans="1:2" x14ac:dyDescent="0.2">
      <c r="A28">
        <v>111</v>
      </c>
      <c r="B28">
        <v>2</v>
      </c>
    </row>
    <row r="29" spans="1:2" x14ac:dyDescent="0.2">
      <c r="A29">
        <v>113</v>
      </c>
      <c r="B29">
        <v>2</v>
      </c>
    </row>
    <row r="30" spans="1:2" x14ac:dyDescent="0.2">
      <c r="A30">
        <v>127</v>
      </c>
      <c r="B30">
        <v>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sqref="A1:B20"/>
    </sheetView>
  </sheetViews>
  <sheetFormatPr defaultRowHeight="12.75" x14ac:dyDescent="0.2"/>
  <sheetData>
    <row r="1" spans="1:2" x14ac:dyDescent="0.2">
      <c r="A1" s="4" t="s">
        <v>61</v>
      </c>
      <c r="B1" s="4" t="s">
        <v>62</v>
      </c>
    </row>
    <row r="2" spans="1:2" x14ac:dyDescent="0.2">
      <c r="A2">
        <v>1</v>
      </c>
      <c r="B2">
        <v>29</v>
      </c>
    </row>
    <row r="3" spans="1:2" x14ac:dyDescent="0.2">
      <c r="A3">
        <v>2</v>
      </c>
      <c r="B3">
        <v>27</v>
      </c>
    </row>
    <row r="4" spans="1:2" x14ac:dyDescent="0.2">
      <c r="A4">
        <v>3</v>
      </c>
      <c r="B4">
        <v>34</v>
      </c>
    </row>
    <row r="5" spans="1:2" x14ac:dyDescent="0.2">
      <c r="A5">
        <v>4</v>
      </c>
      <c r="B5">
        <v>40</v>
      </c>
    </row>
    <row r="6" spans="1:2" x14ac:dyDescent="0.2">
      <c r="A6">
        <v>5</v>
      </c>
      <c r="B6">
        <v>22</v>
      </c>
    </row>
    <row r="7" spans="1:2" x14ac:dyDescent="0.2">
      <c r="A7">
        <v>6</v>
      </c>
      <c r="B7">
        <v>28</v>
      </c>
    </row>
    <row r="8" spans="1:2" x14ac:dyDescent="0.2">
      <c r="A8">
        <v>7</v>
      </c>
      <c r="B8">
        <v>14</v>
      </c>
    </row>
    <row r="9" spans="1:2" x14ac:dyDescent="0.2">
      <c r="A9">
        <v>8</v>
      </c>
      <c r="B9">
        <v>35</v>
      </c>
    </row>
    <row r="10" spans="1:2" x14ac:dyDescent="0.2">
      <c r="A10">
        <v>9</v>
      </c>
      <c r="B10">
        <v>26</v>
      </c>
    </row>
    <row r="11" spans="1:2" x14ac:dyDescent="0.2">
      <c r="A11">
        <v>10</v>
      </c>
      <c r="B11">
        <v>35</v>
      </c>
    </row>
    <row r="12" spans="1:2" x14ac:dyDescent="0.2">
      <c r="A12">
        <v>11</v>
      </c>
      <c r="B12">
        <v>12</v>
      </c>
    </row>
    <row r="13" spans="1:2" x14ac:dyDescent="0.2">
      <c r="A13">
        <v>12</v>
      </c>
      <c r="B13">
        <v>30</v>
      </c>
    </row>
    <row r="14" spans="1:2" x14ac:dyDescent="0.2">
      <c r="A14">
        <v>13</v>
      </c>
      <c r="B14">
        <v>23</v>
      </c>
    </row>
    <row r="15" spans="1:2" x14ac:dyDescent="0.2">
      <c r="A15">
        <v>14</v>
      </c>
      <c r="B15">
        <v>18</v>
      </c>
    </row>
    <row r="16" spans="1:2" x14ac:dyDescent="0.2">
      <c r="A16">
        <v>15</v>
      </c>
      <c r="B16">
        <v>11</v>
      </c>
    </row>
    <row r="17" spans="1:2" x14ac:dyDescent="0.2">
      <c r="A17">
        <v>16</v>
      </c>
      <c r="B17">
        <v>22</v>
      </c>
    </row>
    <row r="18" spans="1:2" x14ac:dyDescent="0.2">
      <c r="A18">
        <v>17</v>
      </c>
      <c r="B18">
        <v>23</v>
      </c>
    </row>
    <row r="19" spans="1:2" x14ac:dyDescent="0.2">
      <c r="A19">
        <v>18</v>
      </c>
      <c r="B19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Rats</vt:lpstr>
      <vt:lpstr>Sheet1</vt:lpstr>
      <vt:lpstr>font</vt:lpstr>
      <vt:lpstr>sweetness</vt:lpstr>
      <vt:lpstr>17.10 PctNitrogen</vt:lpstr>
      <vt:lpstr>tone</vt:lpstr>
      <vt:lpstr>snakes</vt:lpstr>
      <vt:lpstr>cats</vt:lpstr>
      <vt:lpstr>salamander</vt:lpstr>
      <vt:lpstr>cats2</vt:lpstr>
      <vt:lpstr>Humor</vt:lpstr>
      <vt:lpstr>sleep study</vt:lpstr>
      <vt:lpstr>SleepGPA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Gardner</dc:creator>
  <cp:lastModifiedBy>William P. Wattles</cp:lastModifiedBy>
  <dcterms:created xsi:type="dcterms:W3CDTF">2008-08-10T18:07:15Z</dcterms:created>
  <dcterms:modified xsi:type="dcterms:W3CDTF">2020-04-15T12:53:26Z</dcterms:modified>
</cp:coreProperties>
</file>